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Q:\Sekretariat\Satzung etc\"/>
    </mc:Choice>
  </mc:AlternateContent>
  <bookViews>
    <workbookView xWindow="0" yWindow="0" windowWidth="38400" windowHeight="17700"/>
  </bookViews>
  <sheets>
    <sheet name="Tabelle1" sheetId="1" r:id="rId1"/>
  </sheets>
  <definedNames>
    <definedName name="_xlnm.Print_Area" localSheetId="0">Tabelle1!$A$1:$S$38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S21" i="1" l="1"/>
  <c r="S13" i="1"/>
  <c r="S11" i="1"/>
  <c r="S7" i="1"/>
  <c r="S5" i="1"/>
  <c r="Q21" i="1"/>
  <c r="Q15" i="1"/>
  <c r="Q13" i="1"/>
  <c r="Q11" i="1"/>
  <c r="Q7" i="1"/>
  <c r="Q5" i="1"/>
  <c r="Q3" i="1"/>
  <c r="O21" i="1"/>
  <c r="O15" i="1"/>
  <c r="O13" i="1"/>
  <c r="O7" i="1"/>
  <c r="O5" i="1"/>
  <c r="M21" i="1"/>
  <c r="M15" i="1"/>
  <c r="M13" i="1"/>
  <c r="M11" i="1"/>
  <c r="M7" i="1"/>
  <c r="M5" i="1"/>
  <c r="K23" i="1"/>
  <c r="K21" i="1"/>
  <c r="K15" i="1"/>
  <c r="K13" i="1"/>
  <c r="K11" i="1"/>
  <c r="K7" i="1"/>
  <c r="K5" i="1"/>
  <c r="I21" i="1"/>
  <c r="I15" i="1"/>
  <c r="I13" i="1"/>
  <c r="I11" i="1"/>
  <c r="I7" i="1"/>
  <c r="I5" i="1"/>
  <c r="G27" i="1"/>
  <c r="G23" i="1"/>
  <c r="G21" i="1"/>
  <c r="G15" i="1"/>
  <c r="G13" i="1"/>
  <c r="G11" i="1"/>
  <c r="G7" i="1"/>
  <c r="G5" i="1"/>
  <c r="E23" i="1"/>
  <c r="E21" i="1"/>
  <c r="E15" i="1"/>
  <c r="E13" i="1"/>
  <c r="E11" i="1"/>
  <c r="E7" i="1"/>
  <c r="E5" i="1"/>
  <c r="I27" i="1"/>
  <c r="E27" i="1" l="1"/>
  <c r="L7" i="1" l="1"/>
  <c r="N7" i="1"/>
  <c r="N15" i="1"/>
  <c r="N13" i="1"/>
  <c r="N5" i="1"/>
  <c r="K27" i="1" l="1"/>
  <c r="Q27" i="1"/>
  <c r="S23" i="1" l="1"/>
  <c r="N21" i="1"/>
  <c r="L15" i="1"/>
  <c r="L13" i="1"/>
  <c r="L11" i="1"/>
  <c r="L21" i="1"/>
  <c r="L5" i="1"/>
</calcChain>
</file>

<file path=xl/sharedStrings.xml><?xml version="1.0" encoding="utf-8"?>
<sst xmlns="http://schemas.openxmlformats.org/spreadsheetml/2006/main" count="116" uniqueCount="55">
  <si>
    <t>Einzelunterricht 22,5 Min</t>
  </si>
  <si>
    <t>Einzelunterricht 30 Min</t>
  </si>
  <si>
    <t>Einzelunterricht 45 Min</t>
  </si>
  <si>
    <t>Einzelunterricht 60 Min</t>
  </si>
  <si>
    <t>---</t>
  </si>
  <si>
    <t>Kreismusikschule 
Bamberg</t>
  </si>
  <si>
    <t>Städt. MS 
Forchheim</t>
  </si>
  <si>
    <t>Gebühr</t>
  </si>
  <si>
    <t>Chorzwerge 30 Minuten</t>
  </si>
  <si>
    <t>Chor 45 Minuten</t>
  </si>
  <si>
    <t xml:space="preserve">%
Grundlage neue Gebühr  </t>
  </si>
  <si>
    <t>Städt. MS Bamberg</t>
  </si>
  <si>
    <t xml:space="preserve"> </t>
  </si>
  <si>
    <t>&gt;100 = höhere Gebühr als Bayreuth</t>
  </si>
  <si>
    <t>&lt;100 = niedrigere Gebühr als Bayreuth</t>
  </si>
  <si>
    <t>Stand: 26.02.25</t>
  </si>
  <si>
    <t xml:space="preserve">
Städt. MS Bayreuth
aktuelle Gebühren</t>
  </si>
  <si>
    <t xml:space="preserve">
Städt. MS Bayreuth
neue Gebühren
ab 09/2025</t>
  </si>
  <si>
    <r>
      <t xml:space="preserve">
Verband Bayerischer Sing- und 
Musikschulen 
= </t>
    </r>
    <r>
      <rPr>
        <b/>
        <sz val="14"/>
        <color theme="1"/>
        <rFont val="Calibri"/>
        <family val="2"/>
        <scheme val="minor"/>
      </rPr>
      <t>⌀</t>
    </r>
    <r>
      <rPr>
        <b/>
        <sz val="11"/>
        <color theme="1"/>
        <rFont val="Calibri"/>
        <family val="2"/>
        <scheme val="minor"/>
      </rPr>
      <t xml:space="preserve"> 2024 Bayern</t>
    </r>
  </si>
  <si>
    <r>
      <t xml:space="preserve">
Verband Bayerischer Sing- und 
Musikschulen 
= </t>
    </r>
    <r>
      <rPr>
        <b/>
        <sz val="14"/>
        <color theme="1"/>
        <rFont val="Calibri"/>
        <family val="2"/>
        <scheme val="minor"/>
      </rPr>
      <t>⌀</t>
    </r>
    <r>
      <rPr>
        <b/>
        <sz val="11"/>
        <color theme="1"/>
        <rFont val="Calibri"/>
        <family val="2"/>
        <scheme val="minor"/>
      </rPr>
      <t xml:space="preserve"> 2024 Oberfranken</t>
    </r>
  </si>
  <si>
    <t>8,50 €/mtl.</t>
  </si>
  <si>
    <t>12 €/mtl.</t>
  </si>
  <si>
    <t>10 €/mtl.</t>
  </si>
  <si>
    <t>19 €/mtl.</t>
  </si>
  <si>
    <t>9 €/mtl.</t>
  </si>
  <si>
    <t>10,50 €/mtl.</t>
  </si>
  <si>
    <t>12,50 €/mtl.</t>
  </si>
  <si>
    <t>bis 256 € = 8,90 €/mtl.</t>
  </si>
  <si>
    <t>bis 512 € = 12,60 €/mtl.</t>
  </si>
  <si>
    <t>ab 512 € = 16,40 €/mtl.</t>
  </si>
  <si>
    <t>Gitarre 6 €/mtl.</t>
  </si>
  <si>
    <t>Violine, Querf. 10 €/mtl.</t>
  </si>
  <si>
    <t>bis 250 € = 5 €/mtl.</t>
  </si>
  <si>
    <t>bis 500 € = 8 €/mtl.</t>
  </si>
  <si>
    <t>bis 1.500 € = 12 €/mtl.</t>
  </si>
  <si>
    <t>ab 1.500 € = 15 €/mtl.</t>
  </si>
  <si>
    <t>Sax., Klar. 12 €/mtl.</t>
  </si>
  <si>
    <t>Kontrab., Cello 14 €/mtl.</t>
  </si>
  <si>
    <t>Städt. MS Kulmbach</t>
  </si>
  <si>
    <t>Gruppenunterricht 
mit 2 Schülern</t>
  </si>
  <si>
    <t>Gruppenunterricht 
mit 3 Schülern</t>
  </si>
  <si>
    <t>Gruppenunterricht 
ab 4 Schülern</t>
  </si>
  <si>
    <t>Gruppenunterricht 
ab 5 Schülern</t>
  </si>
  <si>
    <t>Holzbläserklasse
inkl. Leihinstrument</t>
  </si>
  <si>
    <t>Musik. Früherziehung
Musik. Grundausbildung</t>
  </si>
  <si>
    <t>Ergänzungsfach 
ohne Hauptfachbelegung</t>
  </si>
  <si>
    <t>Instrumententwert bis 300 €</t>
  </si>
  <si>
    <t>Nutzungsgebühr Instrumente:</t>
  </si>
  <si>
    <t>Instrumententwert bis 500 €</t>
  </si>
  <si>
    <t>Instrumentenwert bis 1.000 €</t>
  </si>
  <si>
    <t>Instrumentenwert ab 1.000,01 €</t>
  </si>
  <si>
    <t>ermäßigte
Gebühr für
Einheimische</t>
  </si>
  <si>
    <t>MS des Landkreises Hof</t>
  </si>
  <si>
    <t>MS im Landkreis Kronach</t>
  </si>
  <si>
    <t>ermäßigte
Gebühr für 
Einheimische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</si>
</sst>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&quot;€&quot;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59999389629810485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84">
    <xf numFmtId="0" fontId="0" fillId="0" borderId="0" xfId="0"/>
    <xf numFmtId="0" fontId="1" fillId="0" borderId="1" xfId="0" applyFont="1" applyBorder="1" applyAlignment="1">
      <alignment vertical="center"/>
    </xf>
    <xf numFmtId="164" fontId="0" fillId="0" borderId="0" xfId="0" applyNumberFormat="1"/>
    <xf numFmtId="164" fontId="0" fillId="0" borderId="0" xfId="0" applyNumberFormat="1" applyFill="1"/>
    <xf numFmtId="4" fontId="0" fillId="0" borderId="0" xfId="0" applyNumberFormat="1" applyAlignment="1">
      <alignment horizontal="right"/>
    </xf>
    <xf numFmtId="0" fontId="0" fillId="0" borderId="1" xfId="0" applyBorder="1"/>
    <xf numFmtId="164" fontId="1" fillId="0" borderId="1" xfId="0" applyNumberFormat="1" applyFont="1" applyFill="1" applyBorder="1"/>
    <xf numFmtId="164" fontId="1" fillId="0" borderId="1" xfId="0" applyNumberFormat="1" applyFont="1" applyFill="1" applyBorder="1" applyAlignment="1">
      <alignment horizontal="center"/>
    </xf>
    <xf numFmtId="4" fontId="1" fillId="0" borderId="1" xfId="0" quotePrefix="1" applyNumberFormat="1" applyFont="1" applyFill="1" applyBorder="1" applyAlignment="1">
      <alignment horizontal="right"/>
    </xf>
    <xf numFmtId="164" fontId="1" fillId="4" borderId="3" xfId="0" applyNumberFormat="1" applyFont="1" applyFill="1" applyBorder="1"/>
    <xf numFmtId="4" fontId="1" fillId="0" borderId="0" xfId="0" applyNumberFormat="1" applyFont="1" applyAlignment="1">
      <alignment horizontal="right"/>
    </xf>
    <xf numFmtId="164" fontId="2" fillId="2" borderId="1" xfId="0" applyNumberFormat="1" applyFont="1" applyFill="1" applyBorder="1" applyAlignment="1">
      <alignment horizontal="center"/>
    </xf>
    <xf numFmtId="4" fontId="2" fillId="3" borderId="1" xfId="0" applyNumberFormat="1" applyFont="1" applyFill="1" applyBorder="1" applyAlignment="1">
      <alignment horizontal="right"/>
    </xf>
    <xf numFmtId="164" fontId="2" fillId="0" borderId="1" xfId="0" applyNumberFormat="1" applyFont="1" applyFill="1" applyBorder="1"/>
    <xf numFmtId="164" fontId="2" fillId="0" borderId="1" xfId="0" applyNumberFormat="1" applyFont="1" applyFill="1" applyBorder="1" applyAlignment="1">
      <alignment horizontal="center"/>
    </xf>
    <xf numFmtId="4" fontId="2" fillId="0" borderId="1" xfId="0" quotePrefix="1" applyNumberFormat="1" applyFont="1" applyFill="1" applyBorder="1" applyAlignment="1">
      <alignment horizontal="right"/>
    </xf>
    <xf numFmtId="4" fontId="2" fillId="3" borderId="5" xfId="0" applyNumberFormat="1" applyFont="1" applyFill="1" applyBorder="1" applyAlignment="1">
      <alignment horizontal="right"/>
    </xf>
    <xf numFmtId="4" fontId="2" fillId="3" borderId="1" xfId="0" quotePrefix="1" applyNumberFormat="1" applyFont="1" applyFill="1" applyBorder="1" applyAlignment="1">
      <alignment horizontal="right"/>
    </xf>
    <xf numFmtId="164" fontId="2" fillId="4" borderId="1" xfId="0" applyNumberFormat="1" applyFont="1" applyFill="1" applyBorder="1" applyAlignment="1">
      <alignment horizontal="right" vertical="center"/>
    </xf>
    <xf numFmtId="164" fontId="2" fillId="2" borderId="1" xfId="0" applyNumberFormat="1" applyFont="1" applyFill="1" applyBorder="1" applyAlignment="1">
      <alignment horizontal="right" vertical="center"/>
    </xf>
    <xf numFmtId="4" fontId="2" fillId="3" borderId="1" xfId="0" applyNumberFormat="1" applyFont="1" applyFill="1" applyBorder="1" applyAlignment="1">
      <alignment horizontal="right" vertical="center"/>
    </xf>
    <xf numFmtId="0" fontId="0" fillId="0" borderId="0" xfId="0" applyAlignment="1">
      <alignment vertical="top"/>
    </xf>
    <xf numFmtId="164" fontId="1" fillId="0" borderId="6" xfId="0" applyNumberFormat="1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4" fontId="1" fillId="0" borderId="1" xfId="0" applyNumberFormat="1" applyFont="1" applyFill="1" applyBorder="1" applyAlignment="1">
      <alignment horizontal="right"/>
    </xf>
    <xf numFmtId="164" fontId="1" fillId="0" borderId="0" xfId="0" applyNumberFormat="1" applyFont="1" applyFill="1" applyBorder="1"/>
    <xf numFmtId="4" fontId="1" fillId="0" borderId="0" xfId="0" applyNumberFormat="1" applyFont="1" applyFill="1" applyBorder="1" applyAlignment="1">
      <alignment horizontal="right"/>
    </xf>
    <xf numFmtId="164" fontId="2" fillId="2" borderId="1" xfId="0" applyNumberFormat="1" applyFont="1" applyFill="1" applyBorder="1" applyAlignment="1">
      <alignment vertical="center"/>
    </xf>
    <xf numFmtId="164" fontId="4" fillId="0" borderId="0" xfId="0" applyNumberFormat="1" applyFont="1" applyFill="1"/>
    <xf numFmtId="164" fontId="2" fillId="4" borderId="3" xfId="0" applyNumberFormat="1" applyFont="1" applyFill="1" applyBorder="1"/>
    <xf numFmtId="164" fontId="2" fillId="0" borderId="4" xfId="0" applyNumberFormat="1" applyFont="1" applyBorder="1"/>
    <xf numFmtId="4" fontId="2" fillId="0" borderId="0" xfId="0" applyNumberFormat="1" applyFont="1" applyAlignment="1">
      <alignment horizontal="right"/>
    </xf>
    <xf numFmtId="164" fontId="2" fillId="0" borderId="3" xfId="0" applyNumberFormat="1" applyFont="1" applyBorder="1"/>
    <xf numFmtId="164" fontId="5" fillId="0" borderId="0" xfId="0" applyNumberFormat="1" applyFont="1" applyFill="1"/>
    <xf numFmtId="164" fontId="5" fillId="0" borderId="0" xfId="0" applyNumberFormat="1" applyFont="1"/>
    <xf numFmtId="4" fontId="5" fillId="0" borderId="0" xfId="0" applyNumberFormat="1" applyFont="1" applyAlignment="1">
      <alignment horizontal="right"/>
    </xf>
    <xf numFmtId="164" fontId="0" fillId="0" borderId="0" xfId="0" applyNumberFormat="1" applyFont="1"/>
    <xf numFmtId="164" fontId="2" fillId="4" borderId="5" xfId="0" applyNumberFormat="1" applyFont="1" applyFill="1" applyBorder="1" applyAlignment="1">
      <alignment vertical="center"/>
    </xf>
    <xf numFmtId="164" fontId="2" fillId="4" borderId="1" xfId="0" applyNumberFormat="1" applyFont="1" applyFill="1" applyBorder="1" applyAlignment="1">
      <alignment vertical="center"/>
    </xf>
    <xf numFmtId="164" fontId="2" fillId="2" borderId="3" xfId="0" applyNumberFormat="1" applyFont="1" applyFill="1" applyBorder="1" applyAlignment="1">
      <alignment vertical="center"/>
    </xf>
    <xf numFmtId="4" fontId="2" fillId="3" borderId="3" xfId="0" applyNumberFormat="1" applyFont="1" applyFill="1" applyBorder="1" applyAlignment="1">
      <alignment horizontal="right" vertical="center"/>
    </xf>
    <xf numFmtId="164" fontId="2" fillId="2" borderId="1" xfId="0" quotePrefix="1" applyNumberFormat="1" applyFont="1" applyFill="1" applyBorder="1" applyAlignment="1">
      <alignment horizontal="center" vertical="center"/>
    </xf>
    <xf numFmtId="4" fontId="2" fillId="3" borderId="5" xfId="0" applyNumberFormat="1" applyFont="1" applyFill="1" applyBorder="1" applyAlignment="1">
      <alignment horizontal="right" vertical="center"/>
    </xf>
    <xf numFmtId="164" fontId="2" fillId="0" borderId="10" xfId="0" applyNumberFormat="1" applyFont="1" applyBorder="1"/>
    <xf numFmtId="4" fontId="2" fillId="0" borderId="0" xfId="0" applyNumberFormat="1" applyFont="1" applyBorder="1" applyAlignment="1">
      <alignment horizontal="right"/>
    </xf>
    <xf numFmtId="4" fontId="2" fillId="0" borderId="3" xfId="0" applyNumberFormat="1" applyFont="1" applyBorder="1" applyAlignment="1">
      <alignment horizontal="right"/>
    </xf>
    <xf numFmtId="164" fontId="2" fillId="0" borderId="0" xfId="0" applyNumberFormat="1" applyFont="1" applyBorder="1"/>
    <xf numFmtId="4" fontId="5" fillId="0" borderId="0" xfId="0" applyNumberFormat="1" applyFont="1" applyBorder="1" applyAlignment="1">
      <alignment horizontal="right"/>
    </xf>
    <xf numFmtId="164" fontId="1" fillId="0" borderId="10" xfId="0" applyNumberFormat="1" applyFont="1" applyBorder="1"/>
    <xf numFmtId="4" fontId="1" fillId="0" borderId="7" xfId="0" quotePrefix="1" applyNumberFormat="1" applyFont="1" applyFill="1" applyBorder="1" applyAlignment="1">
      <alignment horizontal="right"/>
    </xf>
    <xf numFmtId="4" fontId="1" fillId="0" borderId="0" xfId="0" applyNumberFormat="1" applyFont="1" applyBorder="1" applyAlignment="1">
      <alignment horizontal="right"/>
    </xf>
    <xf numFmtId="4" fontId="1" fillId="0" borderId="3" xfId="0" applyNumberFormat="1" applyFont="1" applyBorder="1" applyAlignment="1">
      <alignment horizontal="right"/>
    </xf>
    <xf numFmtId="4" fontId="1" fillId="0" borderId="2" xfId="0" applyNumberFormat="1" applyFont="1" applyBorder="1" applyAlignment="1">
      <alignment horizontal="right"/>
    </xf>
    <xf numFmtId="164" fontId="1" fillId="0" borderId="0" xfId="0" applyNumberFormat="1" applyFont="1" applyBorder="1"/>
    <xf numFmtId="164" fontId="2" fillId="4" borderId="1" xfId="0" quotePrefix="1" applyNumberFormat="1" applyFont="1" applyFill="1" applyBorder="1" applyAlignment="1">
      <alignment horizontal="center" vertical="center"/>
    </xf>
    <xf numFmtId="164" fontId="1" fillId="0" borderId="9" xfId="0" applyNumberFormat="1" applyFont="1" applyFill="1" applyBorder="1"/>
    <xf numFmtId="164" fontId="1" fillId="0" borderId="6" xfId="0" applyNumberFormat="1" applyFont="1" applyBorder="1" applyAlignment="1">
      <alignment horizontal="center" vertical="top" wrapText="1"/>
    </xf>
    <xf numFmtId="0" fontId="0" fillId="0" borderId="5" xfId="0" applyBorder="1" applyAlignment="1">
      <alignment horizontal="center" vertical="top"/>
    </xf>
    <xf numFmtId="0" fontId="1" fillId="0" borderId="1" xfId="0" applyFont="1" applyBorder="1" applyAlignment="1">
      <alignment horizontal="center" vertical="top" wrapText="1"/>
    </xf>
    <xf numFmtId="164" fontId="1" fillId="4" borderId="0" xfId="0" applyNumberFormat="1" applyFont="1" applyFill="1" applyBorder="1"/>
    <xf numFmtId="164" fontId="2" fillId="4" borderId="0" xfId="0" applyNumberFormat="1" applyFont="1" applyFill="1" applyBorder="1"/>
    <xf numFmtId="164" fontId="1" fillId="0" borderId="7" xfId="0" applyNumberFormat="1" applyFont="1" applyFill="1" applyBorder="1" applyAlignment="1">
      <alignment horizontal="center"/>
    </xf>
    <xf numFmtId="164" fontId="1" fillId="0" borderId="8" xfId="0" applyNumberFormat="1" applyFont="1" applyBorder="1"/>
    <xf numFmtId="4" fontId="1" fillId="0" borderId="9" xfId="0" applyNumberFormat="1" applyFont="1" applyBorder="1" applyAlignment="1">
      <alignment horizontal="right"/>
    </xf>
    <xf numFmtId="164" fontId="1" fillId="0" borderId="9" xfId="0" applyNumberFormat="1" applyFont="1" applyBorder="1"/>
    <xf numFmtId="4" fontId="2" fillId="0" borderId="10" xfId="0" applyNumberFormat="1" applyFont="1" applyBorder="1" applyAlignment="1">
      <alignment horizontal="right"/>
    </xf>
    <xf numFmtId="0" fontId="1" fillId="0" borderId="1" xfId="0" applyFont="1" applyFill="1" applyBorder="1"/>
    <xf numFmtId="0" fontId="1" fillId="0" borderId="0" xfId="0" applyFont="1"/>
    <xf numFmtId="0" fontId="2" fillId="0" borderId="1" xfId="0" applyFont="1" applyBorder="1"/>
    <xf numFmtId="0" fontId="2" fillId="0" borderId="1" xfId="0" applyFont="1" applyBorder="1" applyAlignment="1">
      <alignment wrapText="1"/>
    </xf>
    <xf numFmtId="4" fontId="3" fillId="3" borderId="2" xfId="0" applyNumberFormat="1" applyFont="1" applyFill="1" applyBorder="1" applyAlignment="1">
      <alignment horizontal="center" vertical="top" wrapText="1"/>
    </xf>
    <xf numFmtId="164" fontId="2" fillId="0" borderId="1" xfId="0" applyNumberFormat="1" applyFont="1" applyFill="1" applyBorder="1" applyAlignment="1">
      <alignment horizontal="center" vertical="center"/>
    </xf>
    <xf numFmtId="4" fontId="2" fillId="0" borderId="1" xfId="0" quotePrefix="1" applyNumberFormat="1" applyFont="1" applyFill="1" applyBorder="1" applyAlignment="1">
      <alignment horizontal="right" vertical="center"/>
    </xf>
    <xf numFmtId="164" fontId="1" fillId="0" borderId="1" xfId="0" applyNumberFormat="1" applyFont="1" applyFill="1" applyBorder="1" applyAlignment="1">
      <alignment horizontal="center" vertical="center"/>
    </xf>
    <xf numFmtId="4" fontId="2" fillId="3" borderId="1" xfId="0" quotePrefix="1" applyNumberFormat="1" applyFont="1" applyFill="1" applyBorder="1" applyAlignment="1">
      <alignment horizontal="right" vertical="center"/>
    </xf>
    <xf numFmtId="164" fontId="2" fillId="2" borderId="1" xfId="0" applyNumberFormat="1" applyFont="1" applyFill="1" applyBorder="1" applyAlignment="1">
      <alignment horizontal="center" vertical="center"/>
    </xf>
    <xf numFmtId="164" fontId="3" fillId="4" borderId="1" xfId="0" applyNumberFormat="1" applyFont="1" applyFill="1" applyBorder="1" applyAlignment="1">
      <alignment horizontal="center" vertical="top" wrapText="1"/>
    </xf>
    <xf numFmtId="164" fontId="3" fillId="2" borderId="2" xfId="0" applyNumberFormat="1" applyFont="1" applyFill="1" applyBorder="1" applyAlignment="1">
      <alignment horizontal="center" vertical="top" wrapText="1"/>
    </xf>
    <xf numFmtId="0" fontId="2" fillId="0" borderId="0" xfId="0" applyFont="1" applyBorder="1"/>
    <xf numFmtId="0" fontId="2" fillId="0" borderId="0" xfId="0" applyFont="1"/>
    <xf numFmtId="4" fontId="1" fillId="3" borderId="1" xfId="0" applyNumberFormat="1" applyFont="1" applyFill="1" applyBorder="1" applyAlignment="1">
      <alignment horizontal="right" vertical="center"/>
    </xf>
    <xf numFmtId="0" fontId="0" fillId="0" borderId="0" xfId="0" applyAlignment="1">
      <alignment vertical="center"/>
    </xf>
    <xf numFmtId="0" fontId="2" fillId="0" borderId="1" xfId="0" applyFont="1" applyBorder="1" applyAlignment="1">
      <alignment vertical="center"/>
    </xf>
    <xf numFmtId="164" fontId="2" fillId="2" borderId="1" xfId="0" quotePrefix="1" applyNumberFormat="1" applyFont="1" applyFill="1" applyBorder="1" applyAlignment="1">
      <alignment horizontal="right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38"/>
  <sheetViews>
    <sheetView tabSelected="1" workbookViewId="0">
      <pane xSplit="1" topLeftCell="B1" activePane="topRight" state="frozen"/>
      <selection pane="topRight" activeCell="L2" sqref="L2"/>
    </sheetView>
  </sheetViews>
  <sheetFormatPr baseColWidth="10" defaultRowHeight="15" x14ac:dyDescent="0.25"/>
  <cols>
    <col min="1" max="1" width="34.7109375" customWidth="1"/>
    <col min="2" max="3" width="18" style="3" customWidth="1"/>
    <col min="4" max="4" width="17.28515625" style="2" customWidth="1"/>
    <col min="5" max="5" width="12.140625" style="4" customWidth="1"/>
    <col min="6" max="6" width="17.7109375" style="2" customWidth="1"/>
    <col min="7" max="7" width="12.140625" style="4" customWidth="1"/>
    <col min="8" max="8" width="17.28515625" style="2" customWidth="1"/>
    <col min="9" max="9" width="12.140625" style="4" customWidth="1"/>
    <col min="10" max="10" width="17.28515625" style="2" customWidth="1"/>
    <col min="11" max="11" width="12.140625" style="4" customWidth="1"/>
    <col min="12" max="12" width="17.28515625" style="2" customWidth="1"/>
    <col min="13" max="13" width="12.140625" style="4" customWidth="1"/>
    <col min="14" max="14" width="17.28515625" style="2" customWidth="1"/>
    <col min="15" max="15" width="12.140625" style="4" customWidth="1"/>
    <col min="16" max="16" width="17.28515625" style="2" customWidth="1"/>
    <col min="17" max="17" width="12.140625" style="4" customWidth="1"/>
    <col min="18" max="18" width="17.28515625" style="2" customWidth="1"/>
    <col min="19" max="19" width="12.140625" style="4" customWidth="1"/>
  </cols>
  <sheetData>
    <row r="1" spans="1:20" s="1" customFormat="1" ht="67.5" customHeight="1" x14ac:dyDescent="0.25">
      <c r="B1" s="58" t="s">
        <v>16</v>
      </c>
      <c r="C1" s="58" t="s">
        <v>17</v>
      </c>
      <c r="D1" s="56" t="s">
        <v>18</v>
      </c>
      <c r="E1" s="57"/>
      <c r="F1" s="56" t="s">
        <v>19</v>
      </c>
      <c r="G1" s="57"/>
      <c r="H1" s="22" t="s">
        <v>11</v>
      </c>
      <c r="I1" s="23"/>
      <c r="J1" s="22" t="s">
        <v>5</v>
      </c>
      <c r="K1" s="23"/>
      <c r="L1" s="22" t="s">
        <v>6</v>
      </c>
      <c r="M1" s="23"/>
      <c r="N1" s="22" t="s">
        <v>38</v>
      </c>
      <c r="O1" s="23"/>
      <c r="P1" s="22" t="s">
        <v>52</v>
      </c>
      <c r="Q1" s="23"/>
      <c r="R1" s="22" t="s">
        <v>53</v>
      </c>
      <c r="S1" s="23"/>
    </row>
    <row r="2" spans="1:20" ht="63" x14ac:dyDescent="0.25">
      <c r="A2" s="5"/>
      <c r="B2" s="76" t="s">
        <v>51</v>
      </c>
      <c r="C2" s="76" t="s">
        <v>51</v>
      </c>
      <c r="D2" s="77" t="s">
        <v>7</v>
      </c>
      <c r="E2" s="70" t="s">
        <v>10</v>
      </c>
      <c r="F2" s="77" t="s">
        <v>7</v>
      </c>
      <c r="G2" s="70" t="s">
        <v>10</v>
      </c>
      <c r="H2" s="77" t="s">
        <v>54</v>
      </c>
      <c r="I2" s="70" t="s">
        <v>10</v>
      </c>
      <c r="J2" s="77" t="s">
        <v>7</v>
      </c>
      <c r="K2" s="70" t="s">
        <v>10</v>
      </c>
      <c r="L2" s="77" t="s">
        <v>54</v>
      </c>
      <c r="M2" s="70" t="s">
        <v>10</v>
      </c>
      <c r="N2" s="77" t="s">
        <v>7</v>
      </c>
      <c r="O2" s="70" t="s">
        <v>10</v>
      </c>
      <c r="P2" s="77" t="s">
        <v>7</v>
      </c>
      <c r="Q2" s="70" t="s">
        <v>10</v>
      </c>
      <c r="R2" s="77" t="s">
        <v>7</v>
      </c>
      <c r="S2" s="70" t="s">
        <v>10</v>
      </c>
      <c r="T2" s="21"/>
    </row>
    <row r="3" spans="1:20" s="81" customFormat="1" ht="37.5" customHeight="1" x14ac:dyDescent="0.25">
      <c r="A3" s="82" t="s">
        <v>0</v>
      </c>
      <c r="B3" s="38">
        <v>549</v>
      </c>
      <c r="C3" s="38">
        <v>585</v>
      </c>
      <c r="D3" s="41" t="s">
        <v>4</v>
      </c>
      <c r="E3" s="74"/>
      <c r="F3" s="41" t="s">
        <v>4</v>
      </c>
      <c r="G3" s="74"/>
      <c r="H3" s="41" t="s">
        <v>4</v>
      </c>
      <c r="I3" s="80"/>
      <c r="J3" s="75" t="s">
        <v>4</v>
      </c>
      <c r="K3" s="20"/>
      <c r="L3" s="75" t="s">
        <v>4</v>
      </c>
      <c r="M3" s="20"/>
      <c r="N3" s="75" t="s">
        <v>4</v>
      </c>
      <c r="O3" s="20"/>
      <c r="P3" s="27">
        <v>603</v>
      </c>
      <c r="Q3" s="20">
        <f>P3*100/C3</f>
        <v>103.07692307692308</v>
      </c>
      <c r="R3" s="75" t="s">
        <v>4</v>
      </c>
      <c r="S3" s="20"/>
    </row>
    <row r="4" spans="1:20" ht="18.75" x14ac:dyDescent="0.3">
      <c r="A4" s="66"/>
      <c r="B4" s="13"/>
      <c r="C4" s="13"/>
      <c r="D4" s="14"/>
      <c r="E4" s="15"/>
      <c r="F4" s="7"/>
      <c r="G4" s="8"/>
      <c r="H4" s="14"/>
      <c r="I4" s="8"/>
      <c r="J4" s="14"/>
      <c r="K4" s="15"/>
      <c r="L4" s="14"/>
      <c r="M4" s="15"/>
      <c r="N4" s="14"/>
      <c r="O4" s="15"/>
      <c r="P4" s="14"/>
      <c r="Q4" s="15"/>
      <c r="R4" s="14"/>
      <c r="S4" s="15"/>
    </row>
    <row r="5" spans="1:20" s="81" customFormat="1" ht="37.5" customHeight="1" x14ac:dyDescent="0.25">
      <c r="A5" s="82" t="s">
        <v>1</v>
      </c>
      <c r="B5" s="38">
        <v>720</v>
      </c>
      <c r="C5" s="38">
        <v>756</v>
      </c>
      <c r="D5" s="27">
        <v>778.4</v>
      </c>
      <c r="E5" s="74">
        <f>D5*100/C5</f>
        <v>102.96296296296296</v>
      </c>
      <c r="F5" s="27">
        <v>711.5</v>
      </c>
      <c r="G5" s="74">
        <f>F5*100/C5</f>
        <v>94.113756613756607</v>
      </c>
      <c r="H5" s="27">
        <v>816.6</v>
      </c>
      <c r="I5" s="74">
        <f>H5*100/C5</f>
        <v>108.01587301587301</v>
      </c>
      <c r="J5" s="27">
        <v>787.8</v>
      </c>
      <c r="K5" s="20">
        <f>J5*100/C5</f>
        <v>104.2063492063492</v>
      </c>
      <c r="L5" s="27">
        <f>63*12</f>
        <v>756</v>
      </c>
      <c r="M5" s="20">
        <f>L5*100/C5</f>
        <v>100</v>
      </c>
      <c r="N5" s="27">
        <f>62*11</f>
        <v>682</v>
      </c>
      <c r="O5" s="20">
        <f>N5*100/C5</f>
        <v>90.211640211640216</v>
      </c>
      <c r="P5" s="27">
        <v>774</v>
      </c>
      <c r="Q5" s="20">
        <f>P5*100/C5</f>
        <v>102.38095238095238</v>
      </c>
      <c r="R5" s="27">
        <v>664</v>
      </c>
      <c r="S5" s="20">
        <f>R5*100/C5</f>
        <v>87.830687830687836</v>
      </c>
    </row>
    <row r="6" spans="1:20" ht="18.75" x14ac:dyDescent="0.3">
      <c r="A6" s="66"/>
      <c r="B6" s="13"/>
      <c r="C6" s="13"/>
      <c r="D6" s="14"/>
      <c r="E6" s="15"/>
      <c r="F6" s="11"/>
      <c r="G6" s="17"/>
      <c r="H6" s="11"/>
      <c r="I6" s="17"/>
      <c r="J6" s="14"/>
      <c r="K6" s="15"/>
      <c r="L6" s="14"/>
      <c r="M6" s="15"/>
      <c r="N6" s="14"/>
      <c r="O6" s="15"/>
      <c r="P6" s="14"/>
      <c r="Q6" s="15"/>
      <c r="R6" s="14"/>
      <c r="S6" s="15"/>
    </row>
    <row r="7" spans="1:20" s="81" customFormat="1" ht="37.5" customHeight="1" x14ac:dyDescent="0.25">
      <c r="A7" s="82" t="s">
        <v>2</v>
      </c>
      <c r="B7" s="38">
        <v>1080</v>
      </c>
      <c r="C7" s="38">
        <v>1143</v>
      </c>
      <c r="D7" s="27">
        <v>1136.26</v>
      </c>
      <c r="E7" s="74">
        <f>D7*100/C7</f>
        <v>99.410323709536314</v>
      </c>
      <c r="F7" s="27">
        <v>1015.19</v>
      </c>
      <c r="G7" s="74">
        <f>F7*100/C7</f>
        <v>88.818022747156604</v>
      </c>
      <c r="H7" s="27">
        <v>1174.8</v>
      </c>
      <c r="I7" s="74">
        <f>H7*100/C7</f>
        <v>102.78215223097114</v>
      </c>
      <c r="J7" s="27">
        <v>1071.72</v>
      </c>
      <c r="K7" s="20">
        <f>J7*100/C7</f>
        <v>93.763779527559052</v>
      </c>
      <c r="L7" s="27">
        <f>95*12</f>
        <v>1140</v>
      </c>
      <c r="M7" s="20">
        <f>L7*100/C7</f>
        <v>99.737532808398953</v>
      </c>
      <c r="N7" s="27">
        <f>93*11</f>
        <v>1023</v>
      </c>
      <c r="O7" s="20">
        <f>N7*100/C7</f>
        <v>89.501312335958005</v>
      </c>
      <c r="P7" s="27">
        <v>1118</v>
      </c>
      <c r="Q7" s="20">
        <f>P7*100/C7</f>
        <v>97.812773403324584</v>
      </c>
      <c r="R7" s="27">
        <v>980</v>
      </c>
      <c r="S7" s="20">
        <f>R7*100/C7</f>
        <v>85.739282589676293</v>
      </c>
    </row>
    <row r="8" spans="1:20" ht="18.75" x14ac:dyDescent="0.3">
      <c r="A8" s="66"/>
      <c r="B8" s="13"/>
      <c r="C8" s="13"/>
      <c r="D8" s="14"/>
      <c r="E8" s="15"/>
      <c r="F8" s="7"/>
      <c r="G8" s="8"/>
      <c r="H8" s="14"/>
      <c r="I8" s="8"/>
      <c r="J8" s="14"/>
      <c r="K8" s="15"/>
      <c r="L8" s="14"/>
      <c r="M8" s="15"/>
      <c r="N8" s="14"/>
      <c r="O8" s="15"/>
      <c r="P8" s="14"/>
      <c r="Q8" s="15"/>
      <c r="R8" s="14"/>
      <c r="S8" s="15"/>
    </row>
    <row r="9" spans="1:20" s="81" customFormat="1" ht="37.5" customHeight="1" x14ac:dyDescent="0.25">
      <c r="A9" s="82" t="s">
        <v>3</v>
      </c>
      <c r="B9" s="38">
        <v>1440</v>
      </c>
      <c r="C9" s="38">
        <v>1512</v>
      </c>
      <c r="D9" s="41" t="s">
        <v>4</v>
      </c>
      <c r="E9" s="74"/>
      <c r="F9" s="41" t="s">
        <v>4</v>
      </c>
      <c r="G9" s="74"/>
      <c r="H9" s="41" t="s">
        <v>4</v>
      </c>
      <c r="I9" s="80"/>
      <c r="J9" s="75" t="s">
        <v>4</v>
      </c>
      <c r="K9" s="20"/>
      <c r="L9" s="75" t="s">
        <v>4</v>
      </c>
      <c r="M9" s="20"/>
      <c r="N9" s="75" t="s">
        <v>4</v>
      </c>
      <c r="O9" s="20"/>
      <c r="P9" s="75" t="s">
        <v>4</v>
      </c>
      <c r="Q9" s="20"/>
      <c r="R9" s="75" t="s">
        <v>4</v>
      </c>
      <c r="S9" s="20"/>
    </row>
    <row r="10" spans="1:20" ht="18.75" x14ac:dyDescent="0.3">
      <c r="A10" s="66"/>
      <c r="B10" s="13"/>
      <c r="C10" s="13"/>
      <c r="D10" s="14"/>
      <c r="E10" s="15"/>
      <c r="F10" s="7"/>
      <c r="G10" s="8"/>
      <c r="H10" s="14"/>
      <c r="I10" s="8"/>
      <c r="J10" s="14"/>
      <c r="K10" s="15"/>
      <c r="L10" s="14"/>
      <c r="M10" s="15"/>
      <c r="N10" s="14"/>
      <c r="O10" s="15"/>
      <c r="P10" s="14"/>
      <c r="Q10" s="15"/>
      <c r="R10" s="14"/>
      <c r="S10" s="15"/>
    </row>
    <row r="11" spans="1:20" ht="37.5" x14ac:dyDescent="0.3">
      <c r="A11" s="69" t="s">
        <v>39</v>
      </c>
      <c r="B11" s="38">
        <v>567</v>
      </c>
      <c r="C11" s="38">
        <v>612</v>
      </c>
      <c r="D11" s="27">
        <v>619.14</v>
      </c>
      <c r="E11" s="20">
        <f>D11*100/C11</f>
        <v>101.16666666666667</v>
      </c>
      <c r="F11" s="27">
        <v>556.09</v>
      </c>
      <c r="G11" s="20">
        <f>F11*100/C11</f>
        <v>90.864379084967325</v>
      </c>
      <c r="H11" s="27">
        <v>639.6</v>
      </c>
      <c r="I11" s="20">
        <f>H11*100/C11</f>
        <v>104.50980392156863</v>
      </c>
      <c r="J11" s="27">
        <v>567</v>
      </c>
      <c r="K11" s="20">
        <f>J11*100/C11</f>
        <v>92.647058823529406</v>
      </c>
      <c r="L11" s="27">
        <f>53*12</f>
        <v>636</v>
      </c>
      <c r="M11" s="20">
        <f>L11*100/C11</f>
        <v>103.92156862745098</v>
      </c>
      <c r="N11" s="41" t="s">
        <v>4</v>
      </c>
      <c r="O11" s="20"/>
      <c r="P11" s="27">
        <v>603</v>
      </c>
      <c r="Q11" s="20">
        <f>P11*100/C11</f>
        <v>98.529411764705884</v>
      </c>
      <c r="R11" s="27">
        <v>560</v>
      </c>
      <c r="S11" s="20">
        <f>R11*100/C11</f>
        <v>91.503267973856211</v>
      </c>
    </row>
    <row r="12" spans="1:20" ht="18.75" x14ac:dyDescent="0.3">
      <c r="A12" s="66"/>
      <c r="B12" s="13"/>
      <c r="C12" s="13"/>
      <c r="D12" s="14"/>
      <c r="E12" s="15"/>
      <c r="F12" s="7"/>
      <c r="G12" s="8"/>
      <c r="H12" s="14"/>
      <c r="I12" s="8"/>
      <c r="J12" s="14"/>
      <c r="K12" s="15"/>
      <c r="L12" s="14"/>
      <c r="M12" s="15"/>
      <c r="N12" s="14"/>
      <c r="O12" s="15"/>
      <c r="P12" s="14"/>
      <c r="Q12" s="15"/>
      <c r="R12" s="14"/>
      <c r="S12" s="15"/>
    </row>
    <row r="13" spans="1:20" ht="37.5" x14ac:dyDescent="0.3">
      <c r="A13" s="69" t="s">
        <v>40</v>
      </c>
      <c r="B13" s="38">
        <v>387</v>
      </c>
      <c r="C13" s="38">
        <v>423</v>
      </c>
      <c r="D13" s="27">
        <v>453.88</v>
      </c>
      <c r="E13" s="20">
        <f>D13*100/C13</f>
        <v>107.30023640661939</v>
      </c>
      <c r="F13" s="27">
        <v>409.24</v>
      </c>
      <c r="G13" s="20">
        <f>F13*100/C13</f>
        <v>96.747044917257682</v>
      </c>
      <c r="H13" s="27">
        <v>489.6</v>
      </c>
      <c r="I13" s="20">
        <f>H13*100/C13</f>
        <v>115.74468085106383</v>
      </c>
      <c r="J13" s="27">
        <v>441.24</v>
      </c>
      <c r="K13" s="20">
        <f>J13*100/C13</f>
        <v>104.31205673758865</v>
      </c>
      <c r="L13" s="27">
        <f>40*12</f>
        <v>480</v>
      </c>
      <c r="M13" s="20">
        <f>L13*100/C13</f>
        <v>113.47517730496453</v>
      </c>
      <c r="N13" s="27">
        <f>42*11</f>
        <v>462</v>
      </c>
      <c r="O13" s="20">
        <f>N13*100/C13</f>
        <v>109.21985815602837</v>
      </c>
      <c r="P13" s="27">
        <v>418</v>
      </c>
      <c r="Q13" s="20">
        <f>P13*100/C13</f>
        <v>98.817966903073284</v>
      </c>
      <c r="R13" s="27">
        <v>428</v>
      </c>
      <c r="S13" s="20">
        <f>R13*100/C13</f>
        <v>101.18203309692672</v>
      </c>
    </row>
    <row r="14" spans="1:20" ht="18.75" x14ac:dyDescent="0.3">
      <c r="A14" s="66"/>
      <c r="B14" s="13"/>
      <c r="C14" s="13"/>
      <c r="D14" s="14"/>
      <c r="E14" s="15"/>
      <c r="F14" s="7"/>
      <c r="G14" s="8"/>
      <c r="H14" s="14"/>
      <c r="I14" s="8"/>
      <c r="J14" s="14"/>
      <c r="K14" s="15"/>
      <c r="L14" s="14"/>
      <c r="M14" s="15"/>
      <c r="N14" s="14"/>
      <c r="O14" s="15"/>
      <c r="P14" s="14"/>
      <c r="Q14" s="15"/>
      <c r="R14" s="14"/>
      <c r="S14" s="15"/>
    </row>
    <row r="15" spans="1:20" ht="37.5" x14ac:dyDescent="0.3">
      <c r="A15" s="69" t="s">
        <v>41</v>
      </c>
      <c r="B15" s="38">
        <v>306</v>
      </c>
      <c r="C15" s="38">
        <v>324</v>
      </c>
      <c r="D15" s="27">
        <v>373.32</v>
      </c>
      <c r="E15" s="20">
        <f>D15*100/C15</f>
        <v>115.22222222222223</v>
      </c>
      <c r="F15" s="27">
        <v>336.07</v>
      </c>
      <c r="G15" s="20">
        <f>F15*100/C15</f>
        <v>103.7253086419753</v>
      </c>
      <c r="H15" s="27">
        <v>421.2</v>
      </c>
      <c r="I15" s="20">
        <f>H15*100/C15</f>
        <v>130</v>
      </c>
      <c r="J15" s="27">
        <v>378.72</v>
      </c>
      <c r="K15" s="20">
        <f>J15*100/C15</f>
        <v>116.88888888888889</v>
      </c>
      <c r="L15" s="27">
        <f>33*12</f>
        <v>396</v>
      </c>
      <c r="M15" s="20">
        <f>L15*100/C15</f>
        <v>122.22222222222223</v>
      </c>
      <c r="N15" s="27">
        <f>36*11</f>
        <v>396</v>
      </c>
      <c r="O15" s="20">
        <f>N15*100/C15</f>
        <v>122.22222222222223</v>
      </c>
      <c r="P15" s="27">
        <v>323</v>
      </c>
      <c r="Q15" s="20">
        <f>P15*100/C15</f>
        <v>99.691358024691354</v>
      </c>
      <c r="R15" s="41" t="s">
        <v>4</v>
      </c>
      <c r="S15" s="20"/>
    </row>
    <row r="16" spans="1:20" ht="18.75" x14ac:dyDescent="0.3">
      <c r="A16" s="66"/>
      <c r="B16" s="13"/>
      <c r="C16" s="13"/>
      <c r="D16" s="71"/>
      <c r="E16" s="72"/>
      <c r="F16" s="73"/>
      <c r="G16" s="74"/>
      <c r="H16" s="75"/>
      <c r="I16" s="74"/>
      <c r="J16" s="71"/>
      <c r="K16" s="72"/>
      <c r="L16" s="71"/>
      <c r="M16" s="72"/>
      <c r="N16" s="71"/>
      <c r="O16" s="72"/>
      <c r="P16" s="71"/>
      <c r="Q16" s="72"/>
      <c r="R16" s="71"/>
      <c r="S16" s="15"/>
    </row>
    <row r="17" spans="1:19" ht="37.5" x14ac:dyDescent="0.3">
      <c r="A17" s="69" t="s">
        <v>42</v>
      </c>
      <c r="B17" s="54" t="s">
        <v>4</v>
      </c>
      <c r="C17" s="54" t="s">
        <v>4</v>
      </c>
      <c r="D17" s="27">
        <v>332.22</v>
      </c>
      <c r="E17" s="20"/>
      <c r="F17" s="27">
        <v>321.73</v>
      </c>
      <c r="G17" s="20"/>
      <c r="H17" s="41" t="s">
        <v>4</v>
      </c>
      <c r="I17" s="20"/>
      <c r="J17" s="27">
        <v>257.39999999999998</v>
      </c>
      <c r="K17" s="20"/>
      <c r="L17" s="41" t="s">
        <v>4</v>
      </c>
      <c r="M17" s="20"/>
      <c r="N17" s="41" t="s">
        <v>4</v>
      </c>
      <c r="O17" s="20"/>
      <c r="P17" s="41" t="s">
        <v>4</v>
      </c>
      <c r="Q17" s="20"/>
      <c r="R17" s="41" t="s">
        <v>4</v>
      </c>
      <c r="S17" s="12"/>
    </row>
    <row r="18" spans="1:19" ht="18.75" x14ac:dyDescent="0.3">
      <c r="A18" s="66"/>
      <c r="B18" s="13"/>
      <c r="C18" s="13"/>
      <c r="D18" s="14"/>
      <c r="E18" s="15"/>
      <c r="F18" s="7"/>
      <c r="G18" s="8"/>
      <c r="H18" s="14"/>
      <c r="I18" s="8"/>
      <c r="J18" s="14"/>
      <c r="K18" s="15"/>
      <c r="L18" s="14"/>
      <c r="M18" s="15"/>
      <c r="N18" s="14"/>
      <c r="O18" s="15"/>
      <c r="P18" s="14"/>
      <c r="Q18" s="15"/>
      <c r="R18" s="14"/>
      <c r="S18" s="15"/>
    </row>
    <row r="19" spans="1:19" ht="37.5" x14ac:dyDescent="0.3">
      <c r="A19" s="69" t="s">
        <v>43</v>
      </c>
      <c r="B19" s="37">
        <v>576</v>
      </c>
      <c r="C19" s="37">
        <v>594</v>
      </c>
      <c r="D19" s="41" t="s">
        <v>4</v>
      </c>
      <c r="E19" s="42"/>
      <c r="F19" s="41" t="s">
        <v>4</v>
      </c>
      <c r="G19" s="42"/>
      <c r="H19" s="41" t="s">
        <v>4</v>
      </c>
      <c r="I19" s="20"/>
      <c r="J19" s="41" t="s">
        <v>4</v>
      </c>
      <c r="K19" s="42"/>
      <c r="L19" s="41" t="s">
        <v>4</v>
      </c>
      <c r="M19" s="42"/>
      <c r="N19" s="41" t="s">
        <v>4</v>
      </c>
      <c r="O19" s="42"/>
      <c r="P19" s="41" t="s">
        <v>4</v>
      </c>
      <c r="Q19" s="42"/>
      <c r="R19" s="41" t="s">
        <v>4</v>
      </c>
      <c r="S19" s="16"/>
    </row>
    <row r="20" spans="1:19" ht="18.75" x14ac:dyDescent="0.3">
      <c r="A20" s="66"/>
      <c r="B20" s="13"/>
      <c r="C20" s="13"/>
      <c r="D20" s="14"/>
      <c r="E20" s="15"/>
      <c r="F20" s="7"/>
      <c r="G20" s="8"/>
      <c r="H20" s="14"/>
      <c r="I20" s="8"/>
      <c r="J20" s="14"/>
      <c r="K20" s="15"/>
      <c r="L20" s="14"/>
      <c r="M20" s="15"/>
      <c r="N20" s="14"/>
      <c r="O20" s="15"/>
      <c r="P20" s="14"/>
      <c r="Q20" s="15"/>
      <c r="R20" s="14"/>
      <c r="S20" s="15"/>
    </row>
    <row r="21" spans="1:19" ht="37.5" x14ac:dyDescent="0.3">
      <c r="A21" s="69" t="s">
        <v>44</v>
      </c>
      <c r="B21" s="18">
        <v>252</v>
      </c>
      <c r="C21" s="18">
        <v>261</v>
      </c>
      <c r="D21" s="19">
        <v>243.32</v>
      </c>
      <c r="E21" s="20">
        <f>D21*100/C21</f>
        <v>93.226053639846739</v>
      </c>
      <c r="F21" s="19">
        <v>229.98</v>
      </c>
      <c r="G21" s="20">
        <f>F21*100/C21</f>
        <v>88.114942528735625</v>
      </c>
      <c r="H21" s="27">
        <v>288.60000000000002</v>
      </c>
      <c r="I21" s="20">
        <f>H21*100/C21</f>
        <v>110.57471264367817</v>
      </c>
      <c r="J21" s="19">
        <v>257.39999999999998</v>
      </c>
      <c r="K21" s="20">
        <f>J21*100/C21</f>
        <v>98.620689655172399</v>
      </c>
      <c r="L21" s="19">
        <f>20*12</f>
        <v>240</v>
      </c>
      <c r="M21" s="20">
        <f>L21*100/C21</f>
        <v>91.954022988505741</v>
      </c>
      <c r="N21" s="19">
        <f>19.5*12</f>
        <v>234</v>
      </c>
      <c r="O21" s="20">
        <f>N21*100/C21</f>
        <v>89.65517241379311</v>
      </c>
      <c r="P21" s="19">
        <v>310</v>
      </c>
      <c r="Q21" s="20">
        <f>P21*100/C21</f>
        <v>118.77394636015326</v>
      </c>
      <c r="R21" s="19">
        <v>200</v>
      </c>
      <c r="S21" s="20">
        <f>R21*100/C21</f>
        <v>76.628352490421463</v>
      </c>
    </row>
    <row r="22" spans="1:19" ht="18.75" x14ac:dyDescent="0.3">
      <c r="A22" s="66"/>
      <c r="B22" s="13"/>
      <c r="C22" s="13"/>
      <c r="D22" s="14"/>
      <c r="E22" s="15"/>
      <c r="F22" s="7"/>
      <c r="G22" s="8"/>
      <c r="H22" s="14"/>
      <c r="I22" s="8"/>
      <c r="J22" s="14"/>
      <c r="K22" s="15"/>
      <c r="L22" s="14"/>
      <c r="M22" s="15"/>
      <c r="N22" s="14"/>
      <c r="O22" s="15"/>
      <c r="P22" s="14"/>
      <c r="Q22" s="15"/>
      <c r="R22" s="14"/>
      <c r="S22" s="15"/>
    </row>
    <row r="23" spans="1:19" s="81" customFormat="1" ht="37.5" customHeight="1" x14ac:dyDescent="0.25">
      <c r="A23" s="82" t="s">
        <v>9</v>
      </c>
      <c r="B23" s="38">
        <v>126</v>
      </c>
      <c r="C23" s="38">
        <v>135</v>
      </c>
      <c r="D23" s="83">
        <v>194.07</v>
      </c>
      <c r="E23" s="74">
        <f>D23*100/C23</f>
        <v>143.75555555555556</v>
      </c>
      <c r="F23" s="83">
        <v>217.07</v>
      </c>
      <c r="G23" s="74">
        <f>F23*100/C23</f>
        <v>160.7925925925926</v>
      </c>
      <c r="H23" s="75" t="s">
        <v>4</v>
      </c>
      <c r="I23" s="80"/>
      <c r="J23" s="83">
        <v>189</v>
      </c>
      <c r="K23" s="20">
        <f>J23*100/C23</f>
        <v>140</v>
      </c>
      <c r="L23" s="75" t="s">
        <v>4</v>
      </c>
      <c r="M23" s="20"/>
      <c r="N23" s="75" t="s">
        <v>4</v>
      </c>
      <c r="O23" s="20"/>
      <c r="P23" s="75" t="s">
        <v>4</v>
      </c>
      <c r="Q23" s="20"/>
      <c r="R23" s="83">
        <v>80</v>
      </c>
      <c r="S23" s="20">
        <f>R23*100/C23</f>
        <v>59.25925925925926</v>
      </c>
    </row>
    <row r="24" spans="1:19" ht="18.75" x14ac:dyDescent="0.3">
      <c r="A24" s="68"/>
      <c r="B24" s="13"/>
      <c r="C24" s="13"/>
      <c r="D24" s="14"/>
      <c r="E24" s="15"/>
      <c r="F24" s="7"/>
      <c r="G24" s="8"/>
      <c r="H24" s="14"/>
      <c r="I24" s="8"/>
      <c r="J24" s="14"/>
      <c r="K24" s="15"/>
      <c r="L24" s="14"/>
      <c r="M24" s="15"/>
      <c r="N24" s="14"/>
      <c r="O24" s="15"/>
      <c r="P24" s="14"/>
      <c r="Q24" s="15"/>
      <c r="R24" s="14"/>
      <c r="S24" s="15"/>
    </row>
    <row r="25" spans="1:19" s="81" customFormat="1" ht="37.5" customHeight="1" x14ac:dyDescent="0.25">
      <c r="A25" s="82" t="s">
        <v>8</v>
      </c>
      <c r="B25" s="38">
        <v>90</v>
      </c>
      <c r="C25" s="38">
        <v>99</v>
      </c>
      <c r="D25" s="41" t="s">
        <v>4</v>
      </c>
      <c r="E25" s="74"/>
      <c r="F25" s="41" t="s">
        <v>4</v>
      </c>
      <c r="G25" s="74"/>
      <c r="H25" s="75" t="s">
        <v>4</v>
      </c>
      <c r="I25" s="80"/>
      <c r="J25" s="75" t="s">
        <v>4</v>
      </c>
      <c r="K25" s="20"/>
      <c r="L25" s="75" t="s">
        <v>4</v>
      </c>
      <c r="M25" s="20"/>
      <c r="N25" s="75" t="s">
        <v>4</v>
      </c>
      <c r="O25" s="20"/>
      <c r="P25" s="75" t="s">
        <v>4</v>
      </c>
      <c r="Q25" s="20"/>
      <c r="R25" s="75" t="s">
        <v>4</v>
      </c>
      <c r="S25" s="20"/>
    </row>
    <row r="26" spans="1:19" ht="18.75" x14ac:dyDescent="0.3">
      <c r="A26" s="66"/>
      <c r="B26" s="13"/>
      <c r="C26" s="13"/>
      <c r="D26" s="14"/>
      <c r="E26" s="15"/>
      <c r="F26" s="7"/>
      <c r="G26" s="8"/>
      <c r="H26" s="14"/>
      <c r="I26" s="8"/>
      <c r="J26" s="14"/>
      <c r="K26" s="15"/>
      <c r="L26" s="14"/>
      <c r="M26" s="15"/>
      <c r="N26" s="14"/>
      <c r="O26" s="15"/>
      <c r="P26" s="14"/>
      <c r="Q26" s="15"/>
      <c r="R26" s="14"/>
      <c r="S26" s="15"/>
    </row>
    <row r="27" spans="1:19" ht="37.5" x14ac:dyDescent="0.3">
      <c r="A27" s="69" t="s">
        <v>45</v>
      </c>
      <c r="B27" s="38">
        <v>162</v>
      </c>
      <c r="C27" s="38">
        <v>167.4</v>
      </c>
      <c r="D27" s="39">
        <v>166.77</v>
      </c>
      <c r="E27" s="20">
        <f>D27*100/C27</f>
        <v>99.623655913978496</v>
      </c>
      <c r="F27" s="39">
        <v>245.11</v>
      </c>
      <c r="G27" s="20">
        <f>F27*100/C27</f>
        <v>146.42174432497012</v>
      </c>
      <c r="H27" s="39">
        <v>152.4</v>
      </c>
      <c r="I27" s="20">
        <f>H27*100/C27</f>
        <v>91.039426523297493</v>
      </c>
      <c r="J27" s="39">
        <v>189</v>
      </c>
      <c r="K27" s="40">
        <f>J27*100/C27</f>
        <v>112.90322580645162</v>
      </c>
      <c r="L27" s="41" t="s">
        <v>4</v>
      </c>
      <c r="M27" s="40"/>
      <c r="N27" s="41" t="s">
        <v>4</v>
      </c>
      <c r="O27" s="40"/>
      <c r="P27" s="39">
        <v>154</v>
      </c>
      <c r="Q27" s="40">
        <f>P27*100/C27</f>
        <v>91.99522102747909</v>
      </c>
      <c r="R27" s="41" t="s">
        <v>4</v>
      </c>
      <c r="S27" s="40"/>
    </row>
    <row r="28" spans="1:19" x14ac:dyDescent="0.25">
      <c r="A28" s="66"/>
      <c r="B28" s="6"/>
      <c r="C28" s="6"/>
      <c r="D28" s="61"/>
      <c r="E28" s="49"/>
      <c r="F28" s="61"/>
      <c r="G28" s="49"/>
      <c r="H28" s="6"/>
      <c r="I28" s="24"/>
      <c r="J28" s="61"/>
      <c r="K28" s="49"/>
      <c r="L28" s="7"/>
      <c r="M28" s="49"/>
      <c r="N28" s="7"/>
      <c r="O28" s="49"/>
      <c r="P28" s="61"/>
      <c r="Q28" s="49"/>
      <c r="R28" s="61"/>
      <c r="S28" s="49"/>
    </row>
    <row r="29" spans="1:19" x14ac:dyDescent="0.25">
      <c r="A29" s="67"/>
      <c r="B29" s="9"/>
      <c r="C29" s="59"/>
      <c r="D29" s="62"/>
      <c r="E29" s="63"/>
      <c r="F29" s="64"/>
      <c r="G29" s="52"/>
      <c r="H29" s="55"/>
      <c r="I29" s="26"/>
      <c r="J29" s="62"/>
      <c r="K29" s="52"/>
      <c r="L29" s="53"/>
      <c r="M29" s="52"/>
      <c r="N29" s="53"/>
      <c r="O29" s="63"/>
      <c r="P29" s="62"/>
      <c r="Q29" s="63"/>
      <c r="R29" s="64"/>
      <c r="S29" s="63"/>
    </row>
    <row r="30" spans="1:19" ht="18.75" x14ac:dyDescent="0.3">
      <c r="A30" s="79" t="s">
        <v>47</v>
      </c>
      <c r="B30" s="9"/>
      <c r="C30" s="59"/>
      <c r="D30" s="48"/>
      <c r="E30" s="50"/>
      <c r="F30" s="53"/>
      <c r="G30" s="51"/>
      <c r="H30" s="25"/>
      <c r="I30" s="26"/>
      <c r="J30" s="48"/>
      <c r="K30" s="51"/>
      <c r="L30" s="53"/>
      <c r="M30" s="51"/>
      <c r="N30" s="53"/>
      <c r="O30" s="50"/>
      <c r="P30" s="48"/>
      <c r="Q30" s="50"/>
      <c r="R30" s="53"/>
      <c r="S30" s="50"/>
    </row>
    <row r="31" spans="1:19" ht="18.75" x14ac:dyDescent="0.3">
      <c r="A31" s="79" t="s">
        <v>46</v>
      </c>
      <c r="B31" s="29" t="s">
        <v>20</v>
      </c>
      <c r="C31" s="60" t="s">
        <v>24</v>
      </c>
      <c r="D31" s="43"/>
      <c r="E31" s="44"/>
      <c r="F31" s="46"/>
      <c r="G31" s="45"/>
      <c r="H31" s="32" t="s">
        <v>27</v>
      </c>
      <c r="I31" s="65"/>
      <c r="J31" s="43"/>
      <c r="K31" s="45"/>
      <c r="L31" s="46" t="s">
        <v>30</v>
      </c>
      <c r="M31" s="45"/>
      <c r="N31" s="46" t="s">
        <v>32</v>
      </c>
      <c r="O31" s="44"/>
      <c r="P31" s="48"/>
      <c r="Q31" s="50"/>
      <c r="R31" s="53"/>
      <c r="S31" s="50"/>
    </row>
    <row r="32" spans="1:19" ht="18.75" x14ac:dyDescent="0.3">
      <c r="A32" s="79" t="s">
        <v>48</v>
      </c>
      <c r="B32" s="29" t="s">
        <v>22</v>
      </c>
      <c r="C32" s="60" t="s">
        <v>25</v>
      </c>
      <c r="D32" s="43"/>
      <c r="E32" s="44"/>
      <c r="F32" s="46"/>
      <c r="G32" s="45"/>
      <c r="H32" s="32" t="s">
        <v>28</v>
      </c>
      <c r="I32" s="31"/>
      <c r="J32" s="43"/>
      <c r="K32" s="45"/>
      <c r="L32" s="32" t="s">
        <v>31</v>
      </c>
      <c r="M32" s="31"/>
      <c r="N32" s="43" t="s">
        <v>33</v>
      </c>
      <c r="O32" s="44"/>
      <c r="P32" s="48"/>
      <c r="Q32" s="50"/>
      <c r="R32" s="53"/>
      <c r="S32" s="50"/>
    </row>
    <row r="33" spans="1:19" ht="18.75" x14ac:dyDescent="0.3">
      <c r="A33" s="79" t="s">
        <v>49</v>
      </c>
      <c r="B33" s="29" t="s">
        <v>21</v>
      </c>
      <c r="C33" s="60" t="s">
        <v>26</v>
      </c>
      <c r="D33" s="43"/>
      <c r="E33" s="44"/>
      <c r="F33" s="46"/>
      <c r="G33" s="45"/>
      <c r="H33" s="32" t="s">
        <v>29</v>
      </c>
      <c r="I33" s="31"/>
      <c r="J33" s="43"/>
      <c r="K33" s="45"/>
      <c r="L33" s="46" t="s">
        <v>36</v>
      </c>
      <c r="M33" s="45"/>
      <c r="N33" s="32" t="s">
        <v>34</v>
      </c>
      <c r="O33" s="10"/>
      <c r="P33" s="48"/>
      <c r="Q33" s="50"/>
      <c r="R33" s="53"/>
      <c r="S33" s="50"/>
    </row>
    <row r="34" spans="1:19" ht="18.75" x14ac:dyDescent="0.3">
      <c r="A34" s="79" t="s">
        <v>50</v>
      </c>
      <c r="B34" s="29" t="s">
        <v>23</v>
      </c>
      <c r="C34" s="60" t="s">
        <v>23</v>
      </c>
      <c r="D34" s="43"/>
      <c r="E34" s="44"/>
      <c r="F34" s="46"/>
      <c r="G34" s="45"/>
      <c r="H34" s="46"/>
      <c r="I34" s="44"/>
      <c r="J34" s="43"/>
      <c r="K34" s="45"/>
      <c r="L34" s="32" t="s">
        <v>37</v>
      </c>
      <c r="M34" s="31"/>
      <c r="N34" s="30" t="s">
        <v>35</v>
      </c>
      <c r="O34" s="10"/>
      <c r="P34" s="48"/>
      <c r="Q34" s="50"/>
      <c r="R34" s="53" t="s">
        <v>12</v>
      </c>
      <c r="S34" s="50"/>
    </row>
    <row r="35" spans="1:19" ht="18.75" x14ac:dyDescent="0.3">
      <c r="A35" s="67"/>
      <c r="B35" s="33"/>
      <c r="C35" s="33"/>
      <c r="D35" s="34"/>
      <c r="E35" s="35"/>
      <c r="F35" s="34"/>
      <c r="G35" s="35"/>
      <c r="J35" s="34"/>
      <c r="K35" s="35"/>
      <c r="L35" s="34"/>
      <c r="M35" s="35"/>
      <c r="N35" s="34"/>
    </row>
    <row r="36" spans="1:19" ht="18.75" x14ac:dyDescent="0.3">
      <c r="B36" s="33"/>
      <c r="C36" s="33"/>
      <c r="D36" s="34"/>
      <c r="E36" s="35"/>
      <c r="F36" s="34"/>
      <c r="G36" s="35"/>
      <c r="J36" s="34"/>
      <c r="K36" s="35"/>
      <c r="L36" s="34"/>
      <c r="M36" s="35"/>
      <c r="N36" s="34"/>
    </row>
    <row r="37" spans="1:19" ht="18.75" x14ac:dyDescent="0.3">
      <c r="B37" s="28" t="s">
        <v>13</v>
      </c>
      <c r="C37" s="28"/>
      <c r="D37" s="36"/>
      <c r="E37" s="35"/>
      <c r="F37" s="34"/>
      <c r="G37" s="47"/>
      <c r="H37" s="46"/>
      <c r="I37" s="44"/>
      <c r="J37" s="34"/>
      <c r="K37" s="35"/>
      <c r="L37" s="34"/>
      <c r="M37" s="35"/>
      <c r="N37" s="34"/>
    </row>
    <row r="38" spans="1:19" ht="18.75" x14ac:dyDescent="0.3">
      <c r="A38" s="78"/>
      <c r="B38" s="28" t="s">
        <v>14</v>
      </c>
      <c r="C38" s="28"/>
      <c r="D38" s="36"/>
      <c r="R38" s="2" t="s">
        <v>15</v>
      </c>
    </row>
  </sheetData>
  <mergeCells count="8">
    <mergeCell ref="D1:E1"/>
    <mergeCell ref="F1:G1"/>
    <mergeCell ref="N1:O1"/>
    <mergeCell ref="P1:Q1"/>
    <mergeCell ref="R1:S1"/>
    <mergeCell ref="L1:M1"/>
    <mergeCell ref="J1:K1"/>
    <mergeCell ref="H1:I1"/>
  </mergeCells>
  <pageMargins left="0.11811023622047245" right="0.11811023622047245" top="0.74803149606299213" bottom="0.74803149606299213" header="0.31496062992125984" footer="0.31496062992125984"/>
  <pageSetup paperSize="8" scale="67" fitToHeight="0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Tabelle1</vt:lpstr>
      <vt:lpstr>Tabelle1!Druckbereich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Ködel, Andrea</dc:creator>
  <cp:lastModifiedBy>Ködel, Andrea</cp:lastModifiedBy>
  <cp:lastPrinted>2025-02-26T08:41:45Z</cp:lastPrinted>
  <dcterms:created xsi:type="dcterms:W3CDTF">2025-02-05T12:56:49Z</dcterms:created>
  <dcterms:modified xsi:type="dcterms:W3CDTF">2025-02-26T08:41:51Z</dcterms:modified>
</cp:coreProperties>
</file>